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487" lockStructure="1"/>
  <bookViews>
    <workbookView windowWidth="28800" windowHeight="12285" tabRatio="965" activeTab="2"/>
  </bookViews>
  <sheets>
    <sheet name="报表封面" sheetId="24" r:id="rId1"/>
    <sheet name="汇总表" sheetId="9" r:id="rId2"/>
    <sheet name="墓碑采购工程" sheetId="23" r:id="rId3"/>
  </sheets>
  <definedNames>
    <definedName name="_xlnm._FilterDatabase" localSheetId="1" hidden="1">汇总表!$A$2:$C$7</definedName>
    <definedName name="_xlnm.Print_Titles" localSheetId="1">汇总表!$1:$2</definedName>
    <definedName name="_xlnm.Print_Titles" localSheetId="2">墓碑采购工程!$1:$4</definedName>
  </definedNames>
  <calcPr calcId="144525"/>
</workbook>
</file>

<file path=xl/sharedStrings.xml><?xml version="1.0" encoding="utf-8"?>
<sst xmlns="http://schemas.openxmlformats.org/spreadsheetml/2006/main" count="150" uniqueCount="104">
  <si>
    <t>慈孝园改扩建项目（一期）墓碑采购工程</t>
  </si>
  <si>
    <t>工 程 量 清 单</t>
  </si>
  <si>
    <t xml:space="preserve">       招标人：泰兴市殡仪馆</t>
  </si>
  <si>
    <t xml:space="preserve">       招标代理：江苏润泰工程项目管理咨询有限公司</t>
  </si>
  <si>
    <t>二〇二五年十月</t>
  </si>
  <si>
    <t>投标报价汇总表</t>
  </si>
  <si>
    <t>工程名称：慈孝园改扩建项目（一期）墓碑采购工程</t>
  </si>
  <si>
    <t>序号</t>
  </si>
  <si>
    <t>项目名称</t>
  </si>
  <si>
    <t>价格（元）</t>
  </si>
  <si>
    <t>一</t>
  </si>
  <si>
    <t>墓碑采购工程</t>
  </si>
  <si>
    <t>墓碑采购</t>
  </si>
  <si>
    <t>二</t>
  </si>
  <si>
    <t>投标报价</t>
  </si>
  <si>
    <t xml:space="preserve"> 投  标  人：　</t>
  </si>
  <si>
    <t>（盖章）</t>
  </si>
  <si>
    <t xml:space="preserve">法定代表人或  </t>
  </si>
  <si>
    <t>其授权代理人：</t>
  </si>
  <si>
    <t>（印章或签字）</t>
  </si>
  <si>
    <t xml:space="preserve"> 日　    　期：</t>
  </si>
  <si>
    <t>工程量清单</t>
  </si>
  <si>
    <t>项目特征描述</t>
  </si>
  <si>
    <t>计量单位</t>
  </si>
  <si>
    <t>工程量</t>
  </si>
  <si>
    <t>金额(元)</t>
  </si>
  <si>
    <t>全费用综合单价</t>
  </si>
  <si>
    <t>合价</t>
  </si>
  <si>
    <t>首开区产品</t>
  </si>
  <si>
    <t>墓穴A1</t>
  </si>
  <si>
    <t>1、规格尺寸:0.98*0.8
2、名称及材质:山西黑
3、索引图号:MS-1-1.1
4、墓A1(不含基础、挖土、回填)</t>
  </si>
  <si>
    <t>套</t>
  </si>
  <si>
    <t>墓穴A2</t>
  </si>
  <si>
    <t>1、规格尺寸:0.98*0.8
2、名称及材质:蓝珍珠
3、索引图号:MS-1-2.1
4、墓A2(不含基础、挖土、回填)</t>
  </si>
  <si>
    <t>墓穴A3</t>
  </si>
  <si>
    <t>1、规格尺寸:0.98*0.8
2、名称及材质:山西黑
3、索引图号:MS-1-3.1
4、墓A3(不含基础、挖土、回填)</t>
  </si>
  <si>
    <t>墓穴B1</t>
  </si>
  <si>
    <t>1、规格尺寸:0.9*0.75
2、名称及材质:印度MP
3、索引图号:MS-2-1.1
4、墓B1(不含基础、挖土、回填)</t>
  </si>
  <si>
    <t>墓穴B2</t>
  </si>
  <si>
    <t>1、规格尺寸:0.9*0.75
2、名称及材质:森林绿
3、索引图号:MS-2-2.1
4、墓B2(不含基础、挖土、回填)</t>
  </si>
  <si>
    <t>墓穴B3</t>
  </si>
  <si>
    <t>1、规格尺寸:0.9*0.75
2、名称及材质:皇室啡
3、索引图号:MS-2-3.1
4、墓B3(不含基础、挖土、回填)</t>
  </si>
  <si>
    <t>墓穴C1</t>
  </si>
  <si>
    <t>1、规格尺寸:0.84*0.6
2、名称及材质:南非浅黑
3、索引图号:MS-3-1
4、墓C1(不含基础、挖土、回填)</t>
  </si>
  <si>
    <t>墓穴C2</t>
  </si>
  <si>
    <t>1、规格尺寸:0.84*0.6
2、名称及材质:山西青
3、索引图号:MS-3-2
4、墓C2(不含基础、挖土、回填)</t>
  </si>
  <si>
    <t>节地生态葬区产品</t>
  </si>
  <si>
    <t>节地生态葬区产品1</t>
  </si>
  <si>
    <t>1、规格尺寸:0.35*0.18
2、名称及材质:350*180*150厚 雪花青花岗岩光面（外凸3mm，边缘倒角 描金、内凹2mm，描白）、2个Φ180*300高 铝化纤骨灰桶，成品采购，样式甲定
3、颜色:雪花青
4、索引图号:HS-6-7①
5、不含基础、挖土、回填</t>
  </si>
  <si>
    <t>节地生态葬区产品2</t>
  </si>
  <si>
    <t>1、规格尺寸:0.36*0.315
2、名称及材质:360*315*150厚 蓝珍珠花岗岩磨光、2个Φ180*300高 铝化纤骨灰桶，成品采购，样式甲定
3、颜色:蓝珍珠
4、索引图号:HS-6-7③
5、不含基础、挖土、回填</t>
  </si>
  <si>
    <t>节地生态葬区产品3</t>
  </si>
  <si>
    <t>1、规格尺寸:0.37*0.37
2、名称及材质:370*370*150厚 青山绿麻花岗岩光面，凸出10mm、4个Φ180*300高 铝化纤骨灰桶，成品采购，样式甲定、心形铭牌
3、颜色:青山绿麻
4、索引图号:HS-6-7⑤
5、8mm铜合金心形铭牌，仿古铜色，70*25内凹2mm，68x23 铜合金文字板，文字内容凸出
6、不含基础、挖土、回填</t>
  </si>
  <si>
    <t>节地生态葬区产品4</t>
  </si>
  <si>
    <t>1、规格尺寸:0.3*0.3
2、名称及材质:300*300*100厚 富贵红花岗岩光面，内部开槽，2块石材榫接+胶粘（图案（线条）阴刻3mm 不描色或描金、内凹15mm）、150*120*160高 富贵红花岗岩光面、1个Φ180*300高 铝化纤骨灰桶，成品采购，样式甲定
3、颜色:富贵红
4、索引图号:HS-6-8①
5、不含基础、挖土、回填</t>
  </si>
  <si>
    <t>节地生态葬区产品5</t>
  </si>
  <si>
    <t>1、规格尺寸:0.3*0.36
2、名称及材质:300*360*100厚 山西青花岗岩光面，内部开槽，2块石材榫接+胶粘（图案阴刻3mm 不描色或描金、内凹15mm）、150*150*140高 山西青花岗岩光面、1个Φ180*300高 铝化纤骨灰桶，成品采购，样式甲定
3、颜色:山西青
4、索引图号:HS-6-8③
5、不含基础、挖土、回填</t>
  </si>
  <si>
    <t>节地生态葬区产品6</t>
  </si>
  <si>
    <t>1、规格尺寸:0.25*0.35
2、名称及材质:250*350*100厚 雅日红花岗岩光面，内部开槽，2块石材榫接+胶粘（图案阴刻3mm 不描色或描金、内凹15mm）、150*150*140高 雅日红花岗岩光面、1个Φ180*300高 铝化纤骨灰桶，成品采购，样式甲定
3、颜色:雅日红
4、索引图号:HS-6-8⑤
5、不含基础、挖土、回填</t>
  </si>
  <si>
    <t>节地生态葬区产品7</t>
  </si>
  <si>
    <t>1、规格尺寸:0.32*0.18
2、名称及材质:320*150*280高 银麻花岗岩光面（图案（线条）阴刻3mm 不描色或描金）、4个Φ180*300高 铝化纤骨灰桶，成品采购，样式甲定
3、颜色:银麻
4、索引图号:HS-6-9①
5、不含基础、挖土、回填</t>
  </si>
  <si>
    <t>节地生态葬区产品8</t>
  </si>
  <si>
    <t>1、规格尺寸:0.34*0.25
2、名称及材质:338*250*100厚 蓝宝绿花岗岩光面，内部开槽，2块石材榫接+胶粘、150*120*160高 蓝宝绿花岗岩光面、1个Φ180*300高 铝化纤骨灰桶，成品采购，样式甲定
3、颜色:蓝宝绿
4、索引图号:HS-6-9③
5、不含基础、挖土、回填</t>
  </si>
  <si>
    <t>三</t>
  </si>
  <si>
    <t>土石方工程(花坛葬二）</t>
  </si>
  <si>
    <t>挖沟槽土方</t>
  </si>
  <si>
    <t>1、土壤类别 一、二类土
2、挖土深度 详见图纸
3、弃土运距 施工单位自行考虑</t>
  </si>
  <si>
    <t>m3</t>
  </si>
  <si>
    <t>回填方</t>
  </si>
  <si>
    <t>1、密实度要求 详见图纸
2、填方材料品种 素土回填
3、填方来源、运距 施工单位自行考虑</t>
  </si>
  <si>
    <t>余方弃置</t>
  </si>
  <si>
    <t>1、余土外运，运距 施工单位自行考虑</t>
  </si>
  <si>
    <t>四</t>
  </si>
  <si>
    <t>节地葬三（花坛葬二）</t>
  </si>
  <si>
    <t>原土碾压、夯实</t>
  </si>
  <si>
    <t>1、素土夯实,≥93%</t>
  </si>
  <si>
    <t>m2</t>
  </si>
  <si>
    <t>垫层</t>
  </si>
  <si>
    <t>1、100厚再生石垫层</t>
  </si>
  <si>
    <t>混凝土垫层</t>
  </si>
  <si>
    <t>1、100厚C20混凝土（含垫层模板）</t>
  </si>
  <si>
    <t>砖基础</t>
  </si>
  <si>
    <t>1、部位：砖基础
2、材料品种：MU20混凝土实心砖
3、砂浆强度等级：水泥M7.5</t>
  </si>
  <si>
    <t>花坛石</t>
  </si>
  <si>
    <t>1、20厚1:2.5水泥砂浆
2、550*50*150厚黄金麻花岗岩光面 按形定制</t>
  </si>
  <si>
    <t>m</t>
  </si>
  <si>
    <t>1、20厚1:2.5水泥砂浆
2、550*150*400高 黄金麻花岗岩光面 按形定制</t>
  </si>
  <si>
    <t>1、20厚1:2.5水泥砂浆
2、550*300*135高黄金麻花岗岩光面 按形切割</t>
  </si>
  <si>
    <t>花坛葬</t>
  </si>
  <si>
    <t>1、尺寸: 550mm长*300mm宽*375mm高
2、地宫石料种类构件规格:550*300*400高黄金麻花岗岩光面，按形切割
3、隔板石料种类构件规格:220*355*20厚黄金麻花岗岩光面
4.、内盖板石料种类、构件规格:240*240*15高黄金麻花岗岩光面，按形切割
5、外盖板石料种类、构件规格:550*300*135高黄金麻花岗岩光面，按形切割
6、结合层厚度、砂浆配合比:20厚1:2.5水泥砂浆
7、其他:1个蝴蝶铭牌 铜合金，成品采购、2个φ180*300高 铝化纤骨灰桶，成品采购，样式甲定8、不含垫层
9、其他详见图纸</t>
  </si>
  <si>
    <t>土工布铺设</t>
  </si>
  <si>
    <t>1、土工布一道(200g/m²)</t>
  </si>
  <si>
    <t>砾石</t>
  </si>
  <si>
    <t>1、90厚φ15~30深灰色砾石，散置</t>
  </si>
  <si>
    <t>不锈钢隔离带</t>
  </si>
  <si>
    <t>1、100*50*1厚不锈钢草石隔离带</t>
  </si>
  <si>
    <t>t</t>
  </si>
  <si>
    <t>金属面油漆</t>
  </si>
  <si>
    <t>1、咖色氟碳漆
2、不锈钢草石隔离带</t>
  </si>
  <si>
    <t>1、花坛葬
2、详见图纸MS-4</t>
  </si>
  <si>
    <t>六</t>
  </si>
  <si>
    <t>工程造价合计</t>
  </si>
  <si>
    <t>元</t>
  </si>
  <si>
    <t>【一+二+三+四】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</si>
</sst>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.5"/>
      <name val="宋体"/>
      <charset val="134"/>
      <scheme val="minor"/>
    </font>
    <font>
      <b/>
      <sz val="10.5"/>
      <name val="宋体"/>
      <charset val="134"/>
      <scheme val="minor"/>
    </font>
    <font>
      <b/>
      <sz val="18"/>
      <name val="宋体"/>
      <charset val="134"/>
      <scheme val="minor"/>
    </font>
    <font>
      <sz val="18"/>
      <name val="宋体"/>
      <charset val="134"/>
      <scheme val="minor"/>
    </font>
    <font>
      <sz val="10.5"/>
      <name val="宋体"/>
      <charset val="0"/>
    </font>
    <font>
      <b/>
      <sz val="11"/>
      <name val="宋体"/>
      <charset val="134"/>
      <scheme val="minor"/>
    </font>
    <font>
      <b/>
      <sz val="11"/>
      <color rgb="FF7030A0"/>
      <name val="宋体"/>
      <charset val="134"/>
      <scheme val="minor"/>
    </font>
    <font>
      <sz val="22"/>
      <color indexed="8"/>
      <name val="Times New Roman"/>
      <charset val="0"/>
    </font>
    <font>
      <sz val="11"/>
      <color indexed="8"/>
      <name val="宋体"/>
      <charset val="134"/>
    </font>
    <font>
      <sz val="20"/>
      <color indexed="8"/>
      <name val="Times New Roman"/>
      <charset val="0"/>
    </font>
    <font>
      <u/>
      <sz val="11"/>
      <color indexed="8"/>
      <name val="宋体"/>
      <charset val="134"/>
    </font>
    <font>
      <sz val="10"/>
      <color indexed="8"/>
      <name val="Arial"/>
      <charset val="0"/>
    </font>
    <font>
      <sz val="12"/>
      <color indexed="8"/>
      <name val="Times New Roman"/>
      <charset val="0"/>
    </font>
    <font>
      <b/>
      <sz val="22"/>
      <color indexed="8"/>
      <name val="宋体"/>
      <charset val="134"/>
    </font>
    <font>
      <b/>
      <sz val="16"/>
      <color indexed="8"/>
      <name val="宋体"/>
      <charset val="134"/>
    </font>
    <font>
      <sz val="14"/>
      <color indexed="8"/>
      <name val="Times New Roman"/>
      <charset val="0"/>
    </font>
    <font>
      <b/>
      <sz val="36"/>
      <color indexed="8"/>
      <name val="宋体"/>
      <charset val="134"/>
    </font>
    <font>
      <b/>
      <sz val="28"/>
      <color indexed="8"/>
      <name val="宋体"/>
      <charset val="134"/>
    </font>
    <font>
      <b/>
      <sz val="56"/>
      <color indexed="8"/>
      <name val="Times New Roman"/>
      <charset val="0"/>
    </font>
    <font>
      <sz val="56"/>
      <color indexed="8"/>
      <name val="Times New Roman"/>
      <charset val="0"/>
    </font>
    <font>
      <b/>
      <sz val="18"/>
      <color indexed="8"/>
      <name val="宋体"/>
      <charset val="134"/>
    </font>
    <font>
      <sz val="18"/>
      <color indexed="8"/>
      <name val="Arial"/>
      <charset val="0"/>
    </font>
    <font>
      <b/>
      <sz val="2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宋体"/>
      <charset val="134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0" fillId="12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11" borderId="13" applyNumberFormat="0" applyFont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42" fillId="15" borderId="18" applyNumberFormat="0" applyAlignment="0" applyProtection="0">
      <alignment vertical="center"/>
    </xf>
    <xf numFmtId="0" fontId="32" fillId="15" borderId="14" applyNumberFormat="0" applyAlignment="0" applyProtection="0">
      <alignment vertical="center"/>
    </xf>
    <xf numFmtId="0" fontId="41" fillId="31" borderId="17" applyNumberFormat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8" fillId="0" borderId="0"/>
    <xf numFmtId="0" fontId="26" fillId="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8" fillId="0" borderId="0"/>
    <xf numFmtId="0" fontId="28" fillId="0" borderId="0">
      <alignment vertical="center"/>
    </xf>
    <xf numFmtId="0" fontId="31" fillId="0" borderId="0"/>
    <xf numFmtId="0" fontId="28" fillId="0" borderId="0"/>
  </cellStyleXfs>
  <cellXfs count="8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176" fontId="1" fillId="2" borderId="0" xfId="0" applyNumberFormat="1" applyFont="1" applyFill="1" applyAlignment="1">
      <alignment horizontal="center" vertical="center"/>
    </xf>
    <xf numFmtId="0" fontId="1" fillId="0" borderId="0" xfId="0" applyFont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176" fontId="3" fillId="0" borderId="4" xfId="0" applyNumberFormat="1" applyFont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 wrapText="1"/>
    </xf>
    <xf numFmtId="176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left" vertical="center" wrapText="1"/>
    </xf>
    <xf numFmtId="176" fontId="3" fillId="0" borderId="4" xfId="0" applyNumberFormat="1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center" vertical="center"/>
    </xf>
    <xf numFmtId="176" fontId="2" fillId="2" borderId="4" xfId="0" applyNumberFormat="1" applyFont="1" applyFill="1" applyBorder="1" applyAlignment="1" applyProtection="1">
      <alignment horizontal="center" vertical="center" wrapText="1"/>
    </xf>
    <xf numFmtId="176" fontId="2" fillId="2" borderId="4" xfId="0" applyNumberFormat="1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vertical="center" wrapText="1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</xf>
    <xf numFmtId="176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176" fontId="2" fillId="2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176" fontId="0" fillId="0" borderId="9" xfId="0" applyNumberFormat="1" applyFont="1" applyFill="1" applyBorder="1" applyAlignment="1">
      <alignment horizontal="center" vertical="center"/>
    </xf>
    <xf numFmtId="176" fontId="7" fillId="0" borderId="9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left" vertical="center"/>
    </xf>
    <xf numFmtId="176" fontId="0" fillId="0" borderId="1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vertical="center"/>
      <protection locked="0"/>
    </xf>
    <xf numFmtId="0" fontId="10" fillId="0" borderId="0" xfId="0" applyNumberFormat="1" applyFont="1" applyFill="1" applyBorder="1" applyAlignment="1" applyProtection="1">
      <alignment horizontal="right" vertical="center"/>
      <protection locked="0"/>
    </xf>
    <xf numFmtId="0" fontId="10" fillId="0" borderId="11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NumberFormat="1" applyFont="1" applyFill="1" applyBorder="1" applyAlignment="1" applyProtection="1">
      <alignment vertical="center"/>
      <protection locked="0"/>
    </xf>
    <xf numFmtId="0" fontId="10" fillId="0" borderId="0" xfId="0" applyNumberFormat="1" applyFont="1" applyFill="1" applyBorder="1" applyAlignment="1" applyProtection="1">
      <alignment vertical="center"/>
      <protection locked="0"/>
    </xf>
    <xf numFmtId="0" fontId="11" fillId="0" borderId="0" xfId="0" applyNumberFormat="1" applyFont="1" applyFill="1" applyBorder="1" applyAlignment="1" applyProtection="1">
      <alignment horizontal="justify" vertical="center" wrapText="1"/>
      <protection locked="0"/>
    </xf>
    <xf numFmtId="0" fontId="12" fillId="0" borderId="12" xfId="0" applyNumberFormat="1" applyFont="1" applyFill="1" applyBorder="1" applyAlignment="1" applyProtection="1">
      <alignment vertical="center"/>
      <protection locked="0"/>
    </xf>
    <xf numFmtId="0" fontId="13" fillId="0" borderId="0" xfId="0" applyFont="1" applyFill="1" applyBorder="1" applyAlignment="1"/>
    <xf numFmtId="0" fontId="14" fillId="0" borderId="0" xfId="0" applyNumberFormat="1" applyFont="1" applyFill="1" applyBorder="1" applyAlignment="1"/>
    <xf numFmtId="0" fontId="15" fillId="0" borderId="0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>
      <alignment horizontal="center"/>
    </xf>
    <xf numFmtId="0" fontId="18" fillId="0" borderId="0" xfId="0" applyNumberFormat="1" applyFont="1" applyFill="1" applyBorder="1" applyAlignment="1">
      <alignment horizontal="center"/>
    </xf>
    <xf numFmtId="0" fontId="19" fillId="0" borderId="0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horizontal="center"/>
    </xf>
    <xf numFmtId="0" fontId="21" fillId="0" borderId="0" xfId="0" applyNumberFormat="1" applyFont="1" applyFill="1" applyBorder="1" applyAlignment="1"/>
    <xf numFmtId="0" fontId="22" fillId="0" borderId="0" xfId="0" applyNumberFormat="1" applyFont="1" applyFill="1" applyBorder="1" applyAlignment="1">
      <alignment vertical="center"/>
    </xf>
    <xf numFmtId="0" fontId="23" fillId="0" borderId="0" xfId="0" applyNumberFormat="1" applyFont="1" applyFill="1" applyBorder="1" applyAlignment="1"/>
    <xf numFmtId="0" fontId="2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 applyProtection="1"/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0,0_x000a__x000a_NA_x000a__x000a_" xfId="50"/>
    <cellStyle name="常规 2 2 2 2 4" xfId="51"/>
    <cellStyle name="常规 4" xfId="52"/>
    <cellStyle name="常规_上海新里程" xfId="5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</sheetPr>
  <dimension ref="A1:M17"/>
  <sheetViews>
    <sheetView topLeftCell="A7" workbookViewId="0">
      <selection activeCell="M12" sqref="M12"/>
    </sheetView>
  </sheetViews>
  <sheetFormatPr defaultColWidth="8.88333333333333" defaultRowHeight="12.75" customHeight="1"/>
  <cols>
    <col min="1" max="1" width="84.725" style="70" customWidth="1"/>
    <col min="2" max="16384" width="8.88333333333333" style="70"/>
  </cols>
  <sheetData>
    <row r="1" ht="15.75" spans="1:1">
      <c r="A1" s="71"/>
    </row>
    <row r="2" ht="76" customHeight="1" spans="1:1">
      <c r="A2" s="72" t="s">
        <v>0</v>
      </c>
    </row>
    <row r="3" ht="20.25" spans="1:1">
      <c r="A3" s="73"/>
    </row>
    <row r="4" ht="20.25" spans="1:1">
      <c r="A4" s="73"/>
    </row>
    <row r="5" ht="18.75" spans="1:1">
      <c r="A5" s="74"/>
    </row>
    <row r="6" ht="42" customHeight="1" spans="1:1">
      <c r="A6" s="74"/>
    </row>
    <row r="7" ht="54" customHeight="1" spans="1:1">
      <c r="A7" s="74"/>
    </row>
    <row r="8" ht="46.5" spans="1:1">
      <c r="A8" s="75" t="s">
        <v>1</v>
      </c>
    </row>
    <row r="9" ht="35.25" spans="1:1">
      <c r="A9" s="76"/>
    </row>
    <row r="10" ht="35.25" spans="1:1">
      <c r="A10" s="76"/>
    </row>
    <row r="11" ht="35.25" spans="1:1">
      <c r="A11" s="76"/>
    </row>
    <row r="12" ht="35.25" spans="1:13">
      <c r="A12" s="76"/>
      <c r="M12" s="82"/>
    </row>
    <row r="13" ht="70.5" spans="1:1">
      <c r="A13" s="77"/>
    </row>
    <row r="14" ht="55" customHeight="1" spans="1:1">
      <c r="A14" s="78"/>
    </row>
    <row r="15" ht="40" customHeight="1" spans="1:3">
      <c r="A15" s="79" t="s">
        <v>2</v>
      </c>
      <c r="B15" s="80"/>
      <c r="C15" s="80"/>
    </row>
    <row r="16" ht="36" customHeight="1" spans="1:3">
      <c r="A16" s="79" t="s">
        <v>3</v>
      </c>
      <c r="B16" s="80"/>
      <c r="C16" s="80"/>
    </row>
    <row r="17" ht="25.5" spans="1:1">
      <c r="A17" s="81" t="s">
        <v>4</v>
      </c>
    </row>
  </sheetData>
  <sheetProtection password="C487" sheet="1" objects="1"/>
  <pageMargins left="0.75" right="0.75" top="1" bottom="1" header="0.5" footer="0.5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pane ySplit="2" topLeftCell="A3" activePane="bottomLeft" state="frozen"/>
      <selection/>
      <selection pane="bottomLeft" activeCell="B24" sqref="B24"/>
    </sheetView>
  </sheetViews>
  <sheetFormatPr defaultColWidth="9" defaultRowHeight="15.95" customHeight="1" outlineLevelCol="2"/>
  <cols>
    <col min="1" max="1" width="6.75" style="42" customWidth="1"/>
    <col min="2" max="2" width="48.775" style="42" customWidth="1"/>
    <col min="3" max="3" width="32.5583333333333" style="42" customWidth="1"/>
    <col min="4" max="16384" width="9" style="42"/>
  </cols>
  <sheetData>
    <row r="1" ht="51" customHeight="1" spans="1:3">
      <c r="A1" s="43" t="s">
        <v>5</v>
      </c>
      <c r="B1" s="44"/>
      <c r="C1" s="45"/>
    </row>
    <row r="2" ht="36" customHeight="1" spans="1:3">
      <c r="A2" s="46" t="s">
        <v>6</v>
      </c>
      <c r="B2" s="47"/>
      <c r="C2" s="48"/>
    </row>
    <row r="3" s="40" customFormat="1" ht="27" customHeight="1" spans="1:3">
      <c r="A3" s="49" t="s">
        <v>7</v>
      </c>
      <c r="B3" s="50" t="s">
        <v>8</v>
      </c>
      <c r="C3" s="51" t="s">
        <v>9</v>
      </c>
    </row>
    <row r="4" s="41" customFormat="1" ht="27" customHeight="1" spans="1:3">
      <c r="A4" s="52" t="s">
        <v>10</v>
      </c>
      <c r="B4" s="53" t="s">
        <v>11</v>
      </c>
      <c r="C4" s="54"/>
    </row>
    <row r="5" ht="27" customHeight="1" spans="1:3">
      <c r="A5" s="55">
        <v>1</v>
      </c>
      <c r="B5" s="56" t="s">
        <v>12</v>
      </c>
      <c r="C5" s="57">
        <f>墓碑采购工程!G45</f>
        <v>0</v>
      </c>
    </row>
    <row r="6" s="41" customFormat="1" ht="27" customHeight="1" spans="1:3">
      <c r="A6" s="52" t="s">
        <v>13</v>
      </c>
      <c r="B6" s="53" t="s">
        <v>14</v>
      </c>
      <c r="C6" s="58"/>
    </row>
    <row r="7" s="41" customFormat="1" ht="27" customHeight="1" spans="1:3">
      <c r="A7" s="59">
        <v>1</v>
      </c>
      <c r="B7" s="60" t="s">
        <v>14</v>
      </c>
      <c r="C7" s="61">
        <f>C5</f>
        <v>0</v>
      </c>
    </row>
    <row r="8" ht="27" customHeight="1"/>
    <row r="9" ht="27" customHeight="1" spans="1:3">
      <c r="A9" s="62"/>
      <c r="B9" s="62"/>
      <c r="C9" s="62"/>
    </row>
    <row r="10" ht="27" customHeight="1" spans="1:3">
      <c r="A10" s="63"/>
      <c r="B10" s="64" t="s">
        <v>15</v>
      </c>
      <c r="C10" s="65" t="s">
        <v>16</v>
      </c>
    </row>
    <row r="11" ht="27" customHeight="1" spans="1:3">
      <c r="A11" s="66"/>
      <c r="B11" s="64" t="s">
        <v>17</v>
      </c>
      <c r="C11" s="67"/>
    </row>
    <row r="12" ht="27" customHeight="1" spans="1:3">
      <c r="A12" s="66"/>
      <c r="B12" s="64" t="s">
        <v>18</v>
      </c>
      <c r="C12" s="65" t="s">
        <v>19</v>
      </c>
    </row>
    <row r="13" ht="27" customHeight="1" spans="1:3">
      <c r="A13" s="68"/>
      <c r="B13" s="64" t="s">
        <v>20</v>
      </c>
      <c r="C13" s="69"/>
    </row>
    <row r="14" ht="27" customHeight="1"/>
    <row r="15" ht="27" customHeight="1"/>
  </sheetData>
  <sheetProtection sheet="1" objects="1"/>
  <mergeCells count="3">
    <mergeCell ref="A1:C1"/>
    <mergeCell ref="A2:C2"/>
    <mergeCell ref="A9:C9"/>
  </mergeCells>
  <pageMargins left="0.904861111111111" right="0.275" top="1.0625" bottom="0.629861111111111" header="0.5" footer="0.5"/>
  <pageSetup paperSize="9" orientation="portrait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6"/>
  <sheetViews>
    <sheetView tabSelected="1" workbookViewId="0">
      <pane ySplit="4" topLeftCell="A41" activePane="bottomLeft" state="frozen"/>
      <selection/>
      <selection pane="bottomLeft" activeCell="L31" sqref="L31"/>
    </sheetView>
  </sheetViews>
  <sheetFormatPr defaultColWidth="9" defaultRowHeight="13.5" outlineLevelCol="6"/>
  <cols>
    <col min="1" max="1" width="4" style="1" customWidth="1"/>
    <col min="2" max="2" width="22.875" style="8" customWidth="1"/>
    <col min="3" max="3" width="31.3" style="8" customWidth="1"/>
    <col min="4" max="4" width="5.38333333333333" style="1" customWidth="1"/>
    <col min="5" max="5" width="9.13333333333333" style="1" customWidth="1"/>
    <col min="6" max="6" width="11.4916666666667" style="9" customWidth="1"/>
    <col min="7" max="7" width="13.25" style="1" customWidth="1"/>
    <col min="8" max="16384" width="9" style="10"/>
  </cols>
  <sheetData>
    <row r="1" s="1" customFormat="1" ht="22.5" spans="1:7">
      <c r="A1" s="11" t="s">
        <v>21</v>
      </c>
      <c r="B1" s="12"/>
      <c r="C1" s="12"/>
      <c r="D1" s="12"/>
      <c r="E1" s="12"/>
      <c r="F1" s="13"/>
      <c r="G1" s="12"/>
    </row>
    <row r="2" s="2" customFormat="1" ht="26" customHeight="1" spans="1:7">
      <c r="A2" s="14" t="s">
        <v>6</v>
      </c>
      <c r="B2" s="15"/>
      <c r="C2" s="15"/>
      <c r="D2" s="15"/>
      <c r="E2" s="15"/>
      <c r="F2" s="16"/>
      <c r="G2" s="15"/>
    </row>
    <row r="3" s="3" customFormat="1" ht="12.75" spans="1:7">
      <c r="A3" s="17" t="s">
        <v>7</v>
      </c>
      <c r="B3" s="18" t="s">
        <v>8</v>
      </c>
      <c r="C3" s="18" t="s">
        <v>22</v>
      </c>
      <c r="D3" s="19" t="s">
        <v>23</v>
      </c>
      <c r="E3" s="18" t="s">
        <v>24</v>
      </c>
      <c r="F3" s="20" t="s">
        <v>25</v>
      </c>
      <c r="G3" s="19"/>
    </row>
    <row r="4" s="3" customFormat="1" ht="25.5" spans="1:7">
      <c r="A4" s="17"/>
      <c r="B4" s="18"/>
      <c r="C4" s="18"/>
      <c r="D4" s="19"/>
      <c r="E4" s="18"/>
      <c r="F4" s="20" t="s">
        <v>26</v>
      </c>
      <c r="G4" s="18" t="s">
        <v>27</v>
      </c>
    </row>
    <row r="5" s="4" customFormat="1" ht="25" customHeight="1" spans="1:7">
      <c r="A5" s="21" t="s">
        <v>10</v>
      </c>
      <c r="B5" s="22" t="s">
        <v>28</v>
      </c>
      <c r="C5" s="22"/>
      <c r="D5" s="19"/>
      <c r="E5" s="19"/>
      <c r="F5" s="20"/>
      <c r="G5" s="23"/>
    </row>
    <row r="6" s="5" customFormat="1" ht="51" spans="1:7">
      <c r="A6" s="24">
        <v>1</v>
      </c>
      <c r="B6" s="25" t="s">
        <v>29</v>
      </c>
      <c r="C6" s="25" t="s">
        <v>30</v>
      </c>
      <c r="D6" s="26" t="s">
        <v>31</v>
      </c>
      <c r="E6" s="27">
        <v>36</v>
      </c>
      <c r="F6" s="27"/>
      <c r="G6" s="28">
        <f>ROUND(IF(OR(ISERROR(E6),E6=""),0,E6)*IF(OR(ISERROR(F6),F6=""),0,F6),2)</f>
        <v>0</v>
      </c>
    </row>
    <row r="7" s="5" customFormat="1" ht="51" spans="1:7">
      <c r="A7" s="24">
        <v>2</v>
      </c>
      <c r="B7" s="25" t="s">
        <v>32</v>
      </c>
      <c r="C7" s="25" t="s">
        <v>33</v>
      </c>
      <c r="D7" s="26" t="s">
        <v>31</v>
      </c>
      <c r="E7" s="27">
        <v>9</v>
      </c>
      <c r="F7" s="27"/>
      <c r="G7" s="28">
        <f t="shared" ref="G7:G13" si="0">ROUND(IF(OR(ISERROR(E7),E7=""),0,E7)*IF(OR(ISERROR(F7),F7=""),0,F7),2)</f>
        <v>0</v>
      </c>
    </row>
    <row r="8" s="5" customFormat="1" ht="51" spans="1:7">
      <c r="A8" s="24">
        <v>3</v>
      </c>
      <c r="B8" s="25" t="s">
        <v>34</v>
      </c>
      <c r="C8" s="25" t="s">
        <v>35</v>
      </c>
      <c r="D8" s="26" t="s">
        <v>31</v>
      </c>
      <c r="E8" s="27">
        <v>9</v>
      </c>
      <c r="F8" s="27"/>
      <c r="G8" s="28">
        <f t="shared" si="0"/>
        <v>0</v>
      </c>
    </row>
    <row r="9" s="6" customFormat="1" ht="51" spans="1:7">
      <c r="A9" s="24">
        <v>4</v>
      </c>
      <c r="B9" s="25" t="s">
        <v>36</v>
      </c>
      <c r="C9" s="25" t="s">
        <v>37</v>
      </c>
      <c r="D9" s="26" t="s">
        <v>31</v>
      </c>
      <c r="E9" s="27">
        <v>78</v>
      </c>
      <c r="F9" s="27"/>
      <c r="G9" s="28">
        <f t="shared" si="0"/>
        <v>0</v>
      </c>
    </row>
    <row r="10" s="6" customFormat="1" ht="51" spans="1:7">
      <c r="A10" s="24">
        <v>5</v>
      </c>
      <c r="B10" s="25" t="s">
        <v>38</v>
      </c>
      <c r="C10" s="25" t="s">
        <v>39</v>
      </c>
      <c r="D10" s="26" t="s">
        <v>31</v>
      </c>
      <c r="E10" s="27">
        <v>21</v>
      </c>
      <c r="F10" s="27"/>
      <c r="G10" s="28">
        <f t="shared" si="0"/>
        <v>0</v>
      </c>
    </row>
    <row r="11" s="6" customFormat="1" ht="51" spans="1:7">
      <c r="A11" s="24">
        <v>6</v>
      </c>
      <c r="B11" s="25" t="s">
        <v>40</v>
      </c>
      <c r="C11" s="25" t="s">
        <v>41</v>
      </c>
      <c r="D11" s="26" t="s">
        <v>31</v>
      </c>
      <c r="E11" s="27">
        <v>21</v>
      </c>
      <c r="F11" s="27"/>
      <c r="G11" s="28">
        <f t="shared" si="0"/>
        <v>0</v>
      </c>
    </row>
    <row r="12" s="6" customFormat="1" ht="51" spans="1:7">
      <c r="A12" s="24">
        <v>7</v>
      </c>
      <c r="B12" s="25" t="s">
        <v>42</v>
      </c>
      <c r="C12" s="25" t="s">
        <v>43</v>
      </c>
      <c r="D12" s="26" t="s">
        <v>31</v>
      </c>
      <c r="E12" s="27">
        <v>16</v>
      </c>
      <c r="F12" s="27"/>
      <c r="G12" s="28">
        <f t="shared" si="0"/>
        <v>0</v>
      </c>
    </row>
    <row r="13" s="6" customFormat="1" ht="51" spans="1:7">
      <c r="A13" s="24">
        <v>8</v>
      </c>
      <c r="B13" s="25" t="s">
        <v>44</v>
      </c>
      <c r="C13" s="25" t="s">
        <v>45</v>
      </c>
      <c r="D13" s="26" t="s">
        <v>31</v>
      </c>
      <c r="E13" s="27">
        <v>10</v>
      </c>
      <c r="F13" s="27"/>
      <c r="G13" s="28">
        <f t="shared" si="0"/>
        <v>0</v>
      </c>
    </row>
    <row r="14" s="4" customFormat="1" ht="21" customHeight="1" spans="1:7">
      <c r="A14" s="21" t="s">
        <v>13</v>
      </c>
      <c r="B14" s="22" t="s">
        <v>46</v>
      </c>
      <c r="C14" s="22"/>
      <c r="D14" s="19"/>
      <c r="E14" s="19"/>
      <c r="F14" s="20"/>
      <c r="G14" s="23"/>
    </row>
    <row r="15" s="6" customFormat="1" ht="102" spans="1:7">
      <c r="A15" s="24">
        <v>1</v>
      </c>
      <c r="B15" s="25" t="s">
        <v>47</v>
      </c>
      <c r="C15" s="25" t="s">
        <v>48</v>
      </c>
      <c r="D15" s="26" t="s">
        <v>31</v>
      </c>
      <c r="E15" s="27">
        <v>6</v>
      </c>
      <c r="F15" s="27"/>
      <c r="G15" s="28">
        <f>ROUND(IF(OR(ISERROR(E15),E15=""),0,E15)*IF(OR(ISERROR(F15),F15=""),0,F15),2)</f>
        <v>0</v>
      </c>
    </row>
    <row r="16" s="6" customFormat="1" ht="89.25" spans="1:7">
      <c r="A16" s="24">
        <v>2</v>
      </c>
      <c r="B16" s="25" t="s">
        <v>49</v>
      </c>
      <c r="C16" s="25" t="s">
        <v>50</v>
      </c>
      <c r="D16" s="26" t="s">
        <v>31</v>
      </c>
      <c r="E16" s="27">
        <v>3</v>
      </c>
      <c r="F16" s="27"/>
      <c r="G16" s="28">
        <f t="shared" ref="G16:G22" si="1">ROUND(IF(OR(ISERROR(E16),E16=""),0,E16)*IF(OR(ISERROR(F16),F16=""),0,F16),2)</f>
        <v>0</v>
      </c>
    </row>
    <row r="17" s="6" customFormat="1" ht="140.25" spans="1:7">
      <c r="A17" s="24">
        <v>3</v>
      </c>
      <c r="B17" s="25" t="s">
        <v>51</v>
      </c>
      <c r="C17" s="25" t="s">
        <v>52</v>
      </c>
      <c r="D17" s="26" t="s">
        <v>31</v>
      </c>
      <c r="E17" s="27">
        <v>7</v>
      </c>
      <c r="F17" s="27"/>
      <c r="G17" s="28">
        <f t="shared" si="1"/>
        <v>0</v>
      </c>
    </row>
    <row r="18" s="6" customFormat="1" ht="127.5" spans="1:7">
      <c r="A18" s="24">
        <v>4</v>
      </c>
      <c r="B18" s="25" t="s">
        <v>53</v>
      </c>
      <c r="C18" s="25" t="s">
        <v>54</v>
      </c>
      <c r="D18" s="26" t="s">
        <v>31</v>
      </c>
      <c r="E18" s="27">
        <v>4</v>
      </c>
      <c r="F18" s="27"/>
      <c r="G18" s="28">
        <f t="shared" si="1"/>
        <v>0</v>
      </c>
    </row>
    <row r="19" s="6" customFormat="1" ht="127.5" spans="1:7">
      <c r="A19" s="24">
        <v>5</v>
      </c>
      <c r="B19" s="25" t="s">
        <v>55</v>
      </c>
      <c r="C19" s="25" t="s">
        <v>56</v>
      </c>
      <c r="D19" s="26" t="s">
        <v>31</v>
      </c>
      <c r="E19" s="27">
        <v>4</v>
      </c>
      <c r="F19" s="27"/>
      <c r="G19" s="28">
        <f t="shared" si="1"/>
        <v>0</v>
      </c>
    </row>
    <row r="20" s="5" customFormat="1" ht="127.5" spans="1:7">
      <c r="A20" s="24">
        <v>6</v>
      </c>
      <c r="B20" s="25" t="s">
        <v>57</v>
      </c>
      <c r="C20" s="25" t="s">
        <v>58</v>
      </c>
      <c r="D20" s="26" t="s">
        <v>31</v>
      </c>
      <c r="E20" s="27">
        <v>4</v>
      </c>
      <c r="F20" s="27"/>
      <c r="G20" s="28">
        <f t="shared" si="1"/>
        <v>0</v>
      </c>
    </row>
    <row r="21" s="5" customFormat="1" ht="102" spans="1:7">
      <c r="A21" s="24">
        <v>7</v>
      </c>
      <c r="B21" s="25" t="s">
        <v>59</v>
      </c>
      <c r="C21" s="25" t="s">
        <v>60</v>
      </c>
      <c r="D21" s="26" t="s">
        <v>31</v>
      </c>
      <c r="E21" s="27">
        <v>10</v>
      </c>
      <c r="F21" s="27"/>
      <c r="G21" s="28">
        <f t="shared" si="1"/>
        <v>0</v>
      </c>
    </row>
    <row r="22" s="5" customFormat="1" ht="114.75" spans="1:7">
      <c r="A22" s="24">
        <v>8</v>
      </c>
      <c r="B22" s="25" t="s">
        <v>61</v>
      </c>
      <c r="C22" s="25" t="s">
        <v>62</v>
      </c>
      <c r="D22" s="26" t="s">
        <v>31</v>
      </c>
      <c r="E22" s="27">
        <v>9</v>
      </c>
      <c r="F22" s="27"/>
      <c r="G22" s="28">
        <f t="shared" si="1"/>
        <v>0</v>
      </c>
    </row>
    <row r="23" s="4" customFormat="1" ht="21" customHeight="1" spans="1:7">
      <c r="A23" s="21" t="s">
        <v>63</v>
      </c>
      <c r="B23" s="22" t="s">
        <v>64</v>
      </c>
      <c r="C23" s="22"/>
      <c r="D23" s="19"/>
      <c r="E23" s="19"/>
      <c r="F23" s="20"/>
      <c r="G23" s="23"/>
    </row>
    <row r="24" s="5" customFormat="1" ht="44" customHeight="1" spans="1:7">
      <c r="A24" s="24">
        <v>1</v>
      </c>
      <c r="B24" s="25" t="s">
        <v>65</v>
      </c>
      <c r="C24" s="25" t="s">
        <v>66</v>
      </c>
      <c r="D24" s="26" t="s">
        <v>67</v>
      </c>
      <c r="E24" s="27">
        <v>4.69</v>
      </c>
      <c r="F24" s="27"/>
      <c r="G24" s="28">
        <f>ROUND(IF(OR(ISERROR(E24),E24=""),0,E24)*IF(OR(ISERROR(F24),F24=""),0,F24),2)</f>
        <v>0</v>
      </c>
    </row>
    <row r="25" s="5" customFormat="1" ht="44" customHeight="1" spans="1:7">
      <c r="A25" s="24">
        <v>2</v>
      </c>
      <c r="B25" s="25" t="s">
        <v>68</v>
      </c>
      <c r="C25" s="25" t="s">
        <v>69</v>
      </c>
      <c r="D25" s="26" t="s">
        <v>67</v>
      </c>
      <c r="E25" s="27">
        <v>2.88</v>
      </c>
      <c r="F25" s="27"/>
      <c r="G25" s="28">
        <f>ROUND(IF(OR(ISERROR(E25),E25=""),0,E25)*IF(OR(ISERROR(F25),F25=""),0,F25),2)</f>
        <v>0</v>
      </c>
    </row>
    <row r="26" s="5" customFormat="1" ht="27" customHeight="1" spans="1:7">
      <c r="A26" s="24">
        <v>3</v>
      </c>
      <c r="B26" s="25" t="s">
        <v>70</v>
      </c>
      <c r="C26" s="25" t="s">
        <v>71</v>
      </c>
      <c r="D26" s="26" t="s">
        <v>67</v>
      </c>
      <c r="E26" s="27">
        <v>1.81</v>
      </c>
      <c r="F26" s="27"/>
      <c r="G26" s="28">
        <f>ROUND(IF(OR(ISERROR(E26),E26=""),0,E26)*IF(OR(ISERROR(F26),F26=""),0,F26),2)</f>
        <v>0</v>
      </c>
    </row>
    <row r="27" s="4" customFormat="1" ht="37" customHeight="1" spans="1:7">
      <c r="A27" s="21" t="s">
        <v>72</v>
      </c>
      <c r="B27" s="22" t="s">
        <v>73</v>
      </c>
      <c r="C27" s="22"/>
      <c r="D27" s="19"/>
      <c r="E27" s="19"/>
      <c r="F27" s="20"/>
      <c r="G27" s="23"/>
    </row>
    <row r="28" s="6" customFormat="1" ht="20" customHeight="1" spans="1:7">
      <c r="A28" s="24">
        <v>1</v>
      </c>
      <c r="B28" s="29" t="s">
        <v>74</v>
      </c>
      <c r="C28" s="25" t="s">
        <v>75</v>
      </c>
      <c r="D28" s="26" t="s">
        <v>76</v>
      </c>
      <c r="E28" s="27">
        <v>0.64</v>
      </c>
      <c r="F28" s="27"/>
      <c r="G28" s="28">
        <f>ROUND(IF(OR(ISERROR(E28),E28=""),0,E28)*IF(OR(ISERROR(F28),F28=""),0,F28),2)</f>
        <v>0</v>
      </c>
    </row>
    <row r="29" s="5" customFormat="1" ht="20" customHeight="1" spans="1:7">
      <c r="A29" s="24">
        <v>2</v>
      </c>
      <c r="B29" s="29" t="s">
        <v>77</v>
      </c>
      <c r="C29" s="25" t="s">
        <v>78</v>
      </c>
      <c r="D29" s="26" t="s">
        <v>67</v>
      </c>
      <c r="E29" s="27">
        <v>0.06</v>
      </c>
      <c r="F29" s="27"/>
      <c r="G29" s="28">
        <f t="shared" ref="G29:G43" si="2">ROUND(IF(OR(ISERROR(E29),E29=""),0,E29)*IF(OR(ISERROR(F29),F29=""),0,F29),2)</f>
        <v>0</v>
      </c>
    </row>
    <row r="30" s="5" customFormat="1" ht="20" customHeight="1" spans="1:7">
      <c r="A30" s="24">
        <v>3</v>
      </c>
      <c r="B30" s="29" t="s">
        <v>79</v>
      </c>
      <c r="C30" s="25" t="s">
        <v>80</v>
      </c>
      <c r="D30" s="26" t="s">
        <v>67</v>
      </c>
      <c r="E30" s="27">
        <v>0.06</v>
      </c>
      <c r="F30" s="27"/>
      <c r="G30" s="28">
        <f t="shared" si="2"/>
        <v>0</v>
      </c>
    </row>
    <row r="31" s="5" customFormat="1" ht="38.25" spans="1:7">
      <c r="A31" s="24">
        <v>4</v>
      </c>
      <c r="B31" s="25" t="s">
        <v>81</v>
      </c>
      <c r="C31" s="25" t="s">
        <v>82</v>
      </c>
      <c r="D31" s="26" t="s">
        <v>67</v>
      </c>
      <c r="E31" s="27">
        <v>0.47</v>
      </c>
      <c r="F31" s="27"/>
      <c r="G31" s="28">
        <f t="shared" si="2"/>
        <v>0</v>
      </c>
    </row>
    <row r="32" s="6" customFormat="1" ht="38.25" spans="1:7">
      <c r="A32" s="24">
        <v>5</v>
      </c>
      <c r="B32" s="25" t="s">
        <v>83</v>
      </c>
      <c r="C32" s="25" t="s">
        <v>84</v>
      </c>
      <c r="D32" s="26" t="s">
        <v>85</v>
      </c>
      <c r="E32" s="27">
        <v>5.41</v>
      </c>
      <c r="F32" s="27"/>
      <c r="G32" s="28">
        <f t="shared" si="2"/>
        <v>0</v>
      </c>
    </row>
    <row r="33" s="6" customFormat="1" ht="38.25" spans="1:7">
      <c r="A33" s="24">
        <v>6</v>
      </c>
      <c r="B33" s="25" t="s">
        <v>83</v>
      </c>
      <c r="C33" s="25" t="s">
        <v>86</v>
      </c>
      <c r="D33" s="26" t="s">
        <v>85</v>
      </c>
      <c r="E33" s="27">
        <v>2.14</v>
      </c>
      <c r="F33" s="27"/>
      <c r="G33" s="28">
        <f t="shared" si="2"/>
        <v>0</v>
      </c>
    </row>
    <row r="34" s="6" customFormat="1" ht="38.25" spans="1:7">
      <c r="A34" s="24">
        <v>7</v>
      </c>
      <c r="B34" s="25" t="s">
        <v>83</v>
      </c>
      <c r="C34" s="25" t="s">
        <v>87</v>
      </c>
      <c r="D34" s="26" t="s">
        <v>85</v>
      </c>
      <c r="E34" s="27">
        <v>5.33</v>
      </c>
      <c r="F34" s="27"/>
      <c r="G34" s="28">
        <f t="shared" si="2"/>
        <v>0</v>
      </c>
    </row>
    <row r="35" s="6" customFormat="1" ht="216.75" spans="1:7">
      <c r="A35" s="24">
        <v>8</v>
      </c>
      <c r="B35" s="25" t="s">
        <v>88</v>
      </c>
      <c r="C35" s="25" t="s">
        <v>89</v>
      </c>
      <c r="D35" s="26" t="s">
        <v>31</v>
      </c>
      <c r="E35" s="27">
        <v>6</v>
      </c>
      <c r="F35" s="28"/>
      <c r="G35" s="28">
        <f t="shared" si="2"/>
        <v>0</v>
      </c>
    </row>
    <row r="36" s="6" customFormat="1" ht="35" customHeight="1" spans="1:7">
      <c r="A36" s="24">
        <v>9</v>
      </c>
      <c r="B36" s="29" t="s">
        <v>74</v>
      </c>
      <c r="C36" s="25" t="s">
        <v>75</v>
      </c>
      <c r="D36" s="26" t="s">
        <v>76</v>
      </c>
      <c r="E36" s="27">
        <v>8.71</v>
      </c>
      <c r="F36" s="28"/>
      <c r="G36" s="28">
        <f t="shared" si="2"/>
        <v>0</v>
      </c>
    </row>
    <row r="37" s="6" customFormat="1" ht="35" customHeight="1" spans="1:7">
      <c r="A37" s="24">
        <v>10</v>
      </c>
      <c r="B37" s="29" t="s">
        <v>90</v>
      </c>
      <c r="C37" s="25" t="s">
        <v>91</v>
      </c>
      <c r="D37" s="26" t="s">
        <v>76</v>
      </c>
      <c r="E37" s="27">
        <v>1.23</v>
      </c>
      <c r="F37" s="28"/>
      <c r="G37" s="28">
        <f t="shared" si="2"/>
        <v>0</v>
      </c>
    </row>
    <row r="38" s="6" customFormat="1" ht="35" customHeight="1" spans="1:7">
      <c r="A38" s="24">
        <v>11</v>
      </c>
      <c r="B38" s="29" t="s">
        <v>92</v>
      </c>
      <c r="C38" s="25" t="s">
        <v>93</v>
      </c>
      <c r="D38" s="26" t="s">
        <v>76</v>
      </c>
      <c r="E38" s="27">
        <v>2.59</v>
      </c>
      <c r="F38" s="28"/>
      <c r="G38" s="28">
        <f t="shared" si="2"/>
        <v>0</v>
      </c>
    </row>
    <row r="39" s="6" customFormat="1" ht="35" customHeight="1" spans="1:7">
      <c r="A39" s="24">
        <v>12</v>
      </c>
      <c r="B39" s="29" t="s">
        <v>94</v>
      </c>
      <c r="C39" s="25" t="s">
        <v>95</v>
      </c>
      <c r="D39" s="26" t="s">
        <v>96</v>
      </c>
      <c r="E39" s="27">
        <v>0.011</v>
      </c>
      <c r="F39" s="28"/>
      <c r="G39" s="28">
        <f t="shared" si="2"/>
        <v>0</v>
      </c>
    </row>
    <row r="40" s="6" customFormat="1" ht="35" customHeight="1" spans="1:7">
      <c r="A40" s="24">
        <v>13</v>
      </c>
      <c r="B40" s="29" t="s">
        <v>97</v>
      </c>
      <c r="C40" s="25" t="s">
        <v>98</v>
      </c>
      <c r="D40" s="26" t="s">
        <v>76</v>
      </c>
      <c r="E40" s="27">
        <v>2.84</v>
      </c>
      <c r="F40" s="28"/>
      <c r="G40" s="28">
        <f t="shared" si="2"/>
        <v>0</v>
      </c>
    </row>
    <row r="41" s="6" customFormat="1" ht="35" customHeight="1" spans="1:7">
      <c r="A41" s="24">
        <v>14</v>
      </c>
      <c r="B41" s="29" t="s">
        <v>77</v>
      </c>
      <c r="C41" s="25" t="s">
        <v>78</v>
      </c>
      <c r="D41" s="26" t="s">
        <v>67</v>
      </c>
      <c r="E41" s="27">
        <v>0.73</v>
      </c>
      <c r="F41" s="28"/>
      <c r="G41" s="28">
        <f t="shared" si="2"/>
        <v>0</v>
      </c>
    </row>
    <row r="42" s="6" customFormat="1" ht="35" customHeight="1" spans="1:7">
      <c r="A42" s="24">
        <v>15</v>
      </c>
      <c r="B42" s="29" t="s">
        <v>79</v>
      </c>
      <c r="C42" s="25" t="s">
        <v>80</v>
      </c>
      <c r="D42" s="26" t="s">
        <v>67</v>
      </c>
      <c r="E42" s="27">
        <v>0.87</v>
      </c>
      <c r="F42" s="28"/>
      <c r="G42" s="28">
        <f t="shared" si="2"/>
        <v>0</v>
      </c>
    </row>
    <row r="43" s="6" customFormat="1" ht="35" customHeight="1" spans="1:7">
      <c r="A43" s="24">
        <v>16</v>
      </c>
      <c r="B43" s="29" t="s">
        <v>88</v>
      </c>
      <c r="C43" s="25" t="s">
        <v>99</v>
      </c>
      <c r="D43" s="26" t="s">
        <v>31</v>
      </c>
      <c r="E43" s="27">
        <v>1</v>
      </c>
      <c r="F43" s="28"/>
      <c r="G43" s="28">
        <f t="shared" si="2"/>
        <v>0</v>
      </c>
    </row>
    <row r="44" s="7" customFormat="1" ht="21" customHeight="1" spans="1:7">
      <c r="A44" s="17" t="s">
        <v>100</v>
      </c>
      <c r="B44" s="30" t="s">
        <v>101</v>
      </c>
      <c r="C44" s="30"/>
      <c r="D44" s="18"/>
      <c r="E44" s="19"/>
      <c r="F44" s="23"/>
      <c r="G44" s="23"/>
    </row>
    <row r="45" s="3" customFormat="1" ht="21" customHeight="1" spans="1:7">
      <c r="A45" s="31">
        <v>1</v>
      </c>
      <c r="B45" s="32" t="s">
        <v>101</v>
      </c>
      <c r="C45" s="32"/>
      <c r="D45" s="33" t="s">
        <v>102</v>
      </c>
      <c r="E45" s="34" t="s">
        <v>103</v>
      </c>
      <c r="F45" s="35"/>
      <c r="G45" s="20">
        <f>SUM(G6:G43)</f>
        <v>0</v>
      </c>
    </row>
    <row r="46" s="2" customFormat="1" ht="21" customHeight="1" spans="1:7">
      <c r="A46" s="36"/>
      <c r="B46" s="37"/>
      <c r="C46" s="37"/>
      <c r="D46" s="38"/>
      <c r="E46" s="38"/>
      <c r="F46" s="39"/>
      <c r="G46" s="38"/>
    </row>
  </sheetData>
  <sheetProtection password="C487" sheet="1" objects="1"/>
  <protectedRanges>
    <protectedRange sqref="F5:F13 F14 F15:F22 F23 F24:F26 F28:F43 F27" name="区域1"/>
  </protectedRanges>
  <mergeCells count="9">
    <mergeCell ref="A1:G1"/>
    <mergeCell ref="A2:G2"/>
    <mergeCell ref="F3:G3"/>
    <mergeCell ref="E45:F45"/>
    <mergeCell ref="A3:A4"/>
    <mergeCell ref="B3:B4"/>
    <mergeCell ref="C3:C4"/>
    <mergeCell ref="D3:D4"/>
    <mergeCell ref="E3:E4"/>
  </mergeCells>
  <pageMargins left="0.751388888888889" right="0.472222222222222" top="1" bottom="0.708333333333333" header="0.5" footer="0.5"/>
  <pageSetup paperSize="9" scale="94" fitToHeight="0" orientation="portrait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2 4 "   m a s t e r = " "   o t h e r U s e r P e r m i s s i o n = " v i s i b l e " / > < r a n g e L i s t   s h e e t S t i d = " 9 "   m a s t e r = " "   o t h e r U s e r P e r m i s s i o n = " v i s i b l e " / > < r a n g e L i s t   s h e e t S t i d = " 2 3 "   m a s t e r = " "   o t h e r U s e r P e r m i s s i o n = " v i s i b l e " > < a r r U s e r I d   t i t l e = " :S�W1 "   r a n g e C r e a t o r = " "   o t h e r s A c c e s s P e r m i s s i o n = " e d i t " / > < / r a n g e L i s t > < r a n g e L i s t   s h e e t S t i d = " 2 5 "   m a s t e r = " "   o t h e r U s e r P e r m i s s i o n = " v i s i b l e " > < a r r U s e r I d   t i t l e = " :S�W1 "   r a n g e C r e a t o r = " "   o t h e r s A c c e s s P e r m i s s i o n = " e d i t " / > < a r r U s e r I d   t i t l e = " :S�W2 "   r a n g e C r e a t o r = " "   o t h e r s A c c e s s P e r m i s s i o n = " e d i t " / > < a r r U s e r I d   t i t l e = " :S�W3 "   r a n g e C r e a t o r = " "   o t h e r s A c c e s s P e r m i s s i o n = " e d i t " / > < a r r U s e r I d   t i t l e = " :S�W4 "   r a n g e C r e a t o r = " "   o t h e r s A c c e s s P e r m i s s i o n = " e d i t " / > < a r r U s e r I d   t i t l e = " :S�W5 "   r a n g e C r e a t o r = " "   o t h e r s A c c e s s P e r m i s s i o n = " e d i t " / > < a r r U s e r I d   t i t l e = " :S�W6 "   r a n g e C r e a t o r = " "   o t h e r s A c c e s s P e r m i s s i o n = " e d i t " / > < a r r U s e r I d   t i t l e = " :S�W7 "   r a n g e C r e a t o r = " "   o t h e r s A c c e s s P e r m i s s i o n = " e d i t " / > < a r r U s e r I d   t i t l e = " :S�W8 "   r a n g e C r e a t o r = " "   o t h e r s A c c e s s P e r m i s s i o n = " e d i t " / > < a r r U s e r I d   t i t l e = " :S�W9 "   r a n g e C r e a t o r = " "   o t h e r s A c c e s s P e r m i s s i o n = " e d i t " / > < a r r U s e r I d   t i t l e = " :S�W1 0 "   r a n g e C r e a t o r = " "   o t h e r s A c c e s s P e r m i s s i o n = " e d i t " / > < a r r U s e r I d   t i t l e = " :S�W1 1 "   r a n g e C r e a t o r = " "   o t h e r s A c c e s s P e r m i s s i o n = " e d i t " / > < a r r U s e r I d   t i t l e = " :S�W1 2 "   r a n g e C r e a t o r = " "   o t h e r s A c c e s s P e r m i s s i o n = " e d i t " / > < a r r U s e r I d   t i t l e = " :S�W1 3 "   r a n g e C r e a t o r = " "   o t h e r s A c c e s s P e r m i s s i o n = " e d i t " / > < a r r U s e r I d   t i t l e = " :S�W1 4 "   r a n g e C r e a t o r = " "   o t h e r s A c c e s s P e r m i s s i o n = " e d i t " / > < a r r U s e r I d   t i t l e = " :S�W1 5 "   r a n g e C r e a t o r = " "   o t h e r s A c c e s s P e r m i s s i o n = " e d i t " / > < a r r U s e r I d   t i t l e = " :S�W1 6 "   r a n g e C r e a t o r = " "   o t h e r s A c c e s s P e r m i s s i o n = " e d i t " / > < a r r U s e r I d   t i t l e = " :S�W1 7 "   r a n g e C r e a t o r = " "   o t h e r s A c c e s s P e r m i s s i o n = " e d i t " / > < a r r U s e r I d   t i t l e = " :S�W1 8 "   r a n g e C r e a t o r = " "   o t h e r s A c c e s s P e r m i s s i o n = " e d i t " / > < a r r U s e r I d   t i t l e = " :S�W1 9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报表封面</vt:lpstr>
      <vt:lpstr>汇总表</vt:lpstr>
      <vt:lpstr>墓碑采购工程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鲲鹏飞行员</cp:lastModifiedBy>
  <dcterms:created xsi:type="dcterms:W3CDTF">2020-06-05T17:52:00Z</dcterms:created>
  <dcterms:modified xsi:type="dcterms:W3CDTF">2025-10-31T07:15:21Z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2052-11.3.0.9221</vt:lpwstr>
  </property>
  <property fmtid="{D5CDD505-2E9C-101B-9397-08002B2CF9AE}" pid="3" name="KSOReadingLayout">
    <vt:bool>false</vt:bool>
  </property>
  <property fmtid="{D5CDD505-2E9C-101B-9397-08002B2CF9AE}" pid="4" name="ICV">
    <vt:lpwstr>7089834221EF42ECAD20F44CE907E365_13</vt:lpwstr>
  </property>
</Properties>
</file>